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<sst xmlns="http://schemas.openxmlformats.org/spreadsheetml/2006/main" count="227" uniqueCount="134">
  <si>
    <t>江山市林木采伐、废旧资产处置和房屋店面经营权招租
交易中标一览表</t>
  </si>
  <si>
    <t>标的号</t>
  </si>
  <si>
    <t>标的名称</t>
  </si>
  <si>
    <t>出租（让）方</t>
  </si>
  <si>
    <t>中标人</t>
  </si>
  <si>
    <t>起始价（万元）</t>
  </si>
  <si>
    <t>中标价（万元）</t>
  </si>
  <si>
    <t>佣金  （万元）</t>
  </si>
  <si>
    <t>总缴纳款（万元）</t>
  </si>
  <si>
    <t>年限</t>
  </si>
  <si>
    <t>备注</t>
  </si>
  <si>
    <r>
      <rPr>
        <sz val="14"/>
        <color theme="1"/>
        <rFont val="仿宋"/>
        <charset val="134"/>
      </rPr>
      <t>江山市双塔街道灵泉村林木采伐作业项目</t>
    </r>
  </si>
  <si>
    <r>
      <rPr>
        <b/>
        <sz val="14"/>
        <color theme="1"/>
        <rFont val="仿宋"/>
        <charset val="134"/>
      </rPr>
      <t>江山市双塔街道灵泉村股份经济合作社</t>
    </r>
  </si>
  <si>
    <t>缪建成</t>
  </si>
  <si>
    <t>所有权转让</t>
  </si>
  <si>
    <r>
      <rPr>
        <sz val="14"/>
        <color theme="1"/>
        <rFont val="仿宋"/>
        <charset val="134"/>
      </rPr>
      <t>浙HD6951号宝裕牌重型专项作业车</t>
    </r>
  </si>
  <si>
    <r>
      <rPr>
        <b/>
        <sz val="14"/>
        <color theme="1"/>
        <rFont val="仿宋"/>
        <charset val="134"/>
      </rPr>
      <t>江山环境卫生管理处</t>
    </r>
  </si>
  <si>
    <t>江山市宏鑫物资再生利用有限公司</t>
  </si>
  <si>
    <r>
      <rPr>
        <sz val="14"/>
        <color theme="1"/>
        <rFont val="仿宋"/>
        <charset val="134"/>
      </rPr>
      <t>浙HD9467号宝裕牌重型专项作业车</t>
    </r>
  </si>
  <si>
    <r>
      <rPr>
        <sz val="14"/>
        <color theme="1"/>
        <rFont val="仿宋"/>
        <charset val="134"/>
      </rPr>
      <t>浙HD9418号宝裕牌重型专项作业车</t>
    </r>
  </si>
  <si>
    <r>
      <rPr>
        <sz val="14"/>
        <color theme="1"/>
        <rFont val="仿宋"/>
        <charset val="134"/>
      </rPr>
      <t>浙HD5878号宝裕牌重型专项作业车</t>
    </r>
  </si>
  <si>
    <r>
      <rPr>
        <sz val="14"/>
        <color theme="1"/>
        <rFont val="仿宋"/>
        <charset val="134"/>
      </rPr>
      <t>垃圾处理框型钢制架两只</t>
    </r>
  </si>
  <si>
    <t>徐林伟</t>
  </si>
  <si>
    <r>
      <rPr>
        <sz val="14"/>
        <color theme="1"/>
        <rFont val="仿宋"/>
        <charset val="134"/>
      </rPr>
      <t>普通二轮摩托车2辆</t>
    </r>
  </si>
  <si>
    <r>
      <rPr>
        <b/>
        <sz val="14"/>
        <color theme="1"/>
        <rFont val="仿宋"/>
        <charset val="134"/>
      </rPr>
      <t>江山市公安局</t>
    </r>
  </si>
  <si>
    <r>
      <rPr>
        <sz val="14"/>
        <color theme="1"/>
        <rFont val="仿宋"/>
        <charset val="134"/>
      </rPr>
      <t>报废处置的户外广告牌铁质统废材料公开处置项目</t>
    </r>
  </si>
  <si>
    <r>
      <rPr>
        <b/>
        <sz val="14"/>
        <color theme="1"/>
        <rFont val="仿宋"/>
        <charset val="134"/>
      </rPr>
      <t>浙江江山多娇旅游有限公司</t>
    </r>
  </si>
  <si>
    <t>王峰</t>
  </si>
  <si>
    <t>1200元/吨</t>
  </si>
  <si>
    <t>1600元/吨</t>
  </si>
  <si>
    <t>按实际吨数计算</t>
  </si>
  <si>
    <r>
      <rPr>
        <sz val="14"/>
        <color theme="1"/>
        <rFont val="仿宋"/>
        <charset val="134"/>
      </rPr>
      <t>本田牌小型轿车一辆</t>
    </r>
  </si>
  <si>
    <r>
      <rPr>
        <b/>
        <sz val="14"/>
        <color theme="1"/>
        <rFont val="仿宋"/>
        <charset val="134"/>
      </rPr>
      <t>衢州第二中等专业学校</t>
    </r>
  </si>
  <si>
    <t>衢州市豪志汽车销售有限公司</t>
  </si>
  <si>
    <r>
      <rPr>
        <sz val="14"/>
        <color theme="1"/>
        <rFont val="仿宋"/>
        <charset val="134"/>
      </rPr>
      <t>别克GL8商务车（浙H06L15）1辆</t>
    </r>
  </si>
  <si>
    <r>
      <rPr>
        <b/>
        <sz val="14"/>
        <color theme="1"/>
        <rFont val="仿宋"/>
        <charset val="134"/>
      </rPr>
      <t>江山经济开发区建设投资集团有限公司</t>
    </r>
  </si>
  <si>
    <r>
      <rPr>
        <sz val="14"/>
        <color theme="1"/>
        <rFont val="仿宋"/>
        <charset val="134"/>
      </rPr>
      <t>位于市区解放路113号左边店面(原波司登)</t>
    </r>
  </si>
  <si>
    <r>
      <rPr>
        <b/>
        <sz val="14"/>
        <color theme="1"/>
        <rFont val="仿宋"/>
        <charset val="134"/>
      </rPr>
      <t>江山市供销集团有限公司</t>
    </r>
  </si>
  <si>
    <t>毛云松</t>
  </si>
  <si>
    <r>
      <rPr>
        <sz val="14"/>
        <color theme="1"/>
        <rFont val="仿宋"/>
        <charset val="134"/>
      </rPr>
      <t>3年</t>
    </r>
  </si>
  <si>
    <r>
      <rPr>
        <sz val="14"/>
        <color theme="1"/>
        <rFont val="仿宋"/>
        <charset val="134"/>
      </rPr>
      <t>位于虎山街道西门小区8幢8-12号共5间</t>
    </r>
  </si>
  <si>
    <t>邵天宝</t>
  </si>
  <si>
    <r>
      <rPr>
        <sz val="14"/>
        <color theme="1"/>
        <rFont val="仿宋"/>
        <charset val="134"/>
      </rPr>
      <t>位于市区中山路87号一楼西店面3间（原永祥文具店）</t>
    </r>
  </si>
  <si>
    <r>
      <rPr>
        <b/>
        <sz val="14"/>
        <color theme="1"/>
        <rFont val="仿宋"/>
        <charset val="134"/>
      </rPr>
      <t>江山市二轻工业合作联社</t>
    </r>
  </si>
  <si>
    <t>江山市永祥文体用品有限公司</t>
  </si>
  <si>
    <r>
      <rPr>
        <sz val="14"/>
        <color theme="1"/>
        <rFont val="仿宋"/>
        <charset val="134"/>
      </rPr>
      <t>5年</t>
    </r>
  </si>
  <si>
    <r>
      <rPr>
        <sz val="14"/>
        <color theme="1"/>
        <rFont val="仿宋"/>
        <charset val="134"/>
      </rPr>
      <t>现有贺村镇坛石路口水泵房入口空置场地约800平方</t>
    </r>
  </si>
  <si>
    <r>
      <rPr>
        <b/>
        <sz val="14"/>
        <color theme="1"/>
        <rFont val="仿宋"/>
        <charset val="134"/>
      </rPr>
      <t>江山市公路港航与运输管理中心</t>
    </r>
  </si>
  <si>
    <t>郑子新</t>
  </si>
  <si>
    <r>
      <rPr>
        <sz val="14"/>
        <color theme="1"/>
        <rFont val="仿宋"/>
        <charset val="134"/>
      </rPr>
      <t>南门路1-2号店面2间（原老百姓药店）</t>
    </r>
  </si>
  <si>
    <t>邱苑君</t>
  </si>
  <si>
    <r>
      <rPr>
        <sz val="14"/>
        <color theme="1"/>
        <rFont val="仿宋"/>
        <charset val="134"/>
      </rPr>
      <t>江山市解放南路133号、135号店面</t>
    </r>
  </si>
  <si>
    <t>范天君</t>
  </si>
  <si>
    <r>
      <rPr>
        <sz val="14"/>
        <color theme="1"/>
        <rFont val="仿宋"/>
        <charset val="134"/>
      </rPr>
      <t>江山市通达路220-6号店面</t>
    </r>
  </si>
  <si>
    <r>
      <rPr>
        <b/>
        <sz val="14"/>
        <color theme="1"/>
        <rFont val="仿宋"/>
        <charset val="134"/>
      </rPr>
      <t>江山经济开发区发展投资有限公司</t>
    </r>
  </si>
  <si>
    <t>郭伟航</t>
  </si>
  <si>
    <r>
      <rPr>
        <sz val="14"/>
        <color theme="1"/>
        <rFont val="仿宋"/>
        <charset val="134"/>
      </rPr>
      <t>江山市通达路220-7号店面</t>
    </r>
  </si>
  <si>
    <r>
      <rPr>
        <sz val="14"/>
        <color theme="1"/>
        <rFont val="仿宋"/>
        <charset val="134"/>
      </rPr>
      <t>万商城4号楼1楼WL1009B商铺</t>
    </r>
  </si>
  <si>
    <r>
      <rPr>
        <b/>
        <sz val="14"/>
        <color theme="1"/>
        <rFont val="仿宋"/>
        <charset val="134"/>
      </rPr>
      <t>浙江江山旅游资产经营管理有限公司</t>
    </r>
  </si>
  <si>
    <t>江山市万佳装饰工程有限公司</t>
  </si>
  <si>
    <r>
      <rPr>
        <sz val="14"/>
        <color theme="1"/>
        <rFont val="仿宋"/>
        <charset val="134"/>
      </rPr>
      <t>市后淤39-1号204室（住宅）</t>
    </r>
  </si>
  <si>
    <r>
      <rPr>
        <b/>
        <sz val="14"/>
        <color theme="1"/>
        <rFont val="仿宋"/>
        <charset val="134"/>
      </rPr>
      <t>江山市城市资产经营有限公司</t>
    </r>
  </si>
  <si>
    <t>姜仁龙</t>
  </si>
  <si>
    <r>
      <rPr>
        <sz val="14"/>
        <color theme="1"/>
        <rFont val="仿宋"/>
        <charset val="134"/>
      </rPr>
      <t>市后淤39-2号101室（住宅）</t>
    </r>
  </si>
  <si>
    <t>董金水</t>
  </si>
  <si>
    <r>
      <rPr>
        <sz val="14"/>
        <color theme="1"/>
        <rFont val="仿宋"/>
        <charset val="134"/>
      </rPr>
      <t>中秋桥35号第二层（住宅）</t>
    </r>
  </si>
  <si>
    <t>徐祥英</t>
  </si>
  <si>
    <r>
      <rPr>
        <sz val="14"/>
        <color theme="1"/>
        <rFont val="仿宋"/>
        <charset val="134"/>
      </rPr>
      <t>中秋桥8号第二层（住宅）</t>
    </r>
  </si>
  <si>
    <t>郑李平</t>
  </si>
  <si>
    <r>
      <rPr>
        <sz val="14"/>
        <color theme="1"/>
        <rFont val="仿宋"/>
        <charset val="134"/>
      </rPr>
      <t>市后淤68号底层东侧一间（住宅）</t>
    </r>
  </si>
  <si>
    <t>周路燕</t>
  </si>
  <si>
    <r>
      <rPr>
        <sz val="14"/>
        <color theme="1"/>
        <rFont val="仿宋"/>
        <charset val="134"/>
      </rPr>
      <t>中秋桥8号第三层（住宅）</t>
    </r>
  </si>
  <si>
    <t>刘文英</t>
  </si>
  <si>
    <r>
      <rPr>
        <sz val="14"/>
        <color theme="1"/>
        <rFont val="仿宋"/>
        <charset val="134"/>
      </rPr>
      <t>西市街9-12号底层（住宅）</t>
    </r>
  </si>
  <si>
    <t>祝存阳</t>
  </si>
  <si>
    <r>
      <rPr>
        <sz val="14"/>
        <color theme="1"/>
        <rFont val="仿宋"/>
        <charset val="134"/>
      </rPr>
      <t>中秋桥25号协屋（住宅）</t>
    </r>
  </si>
  <si>
    <t>祝江华</t>
  </si>
  <si>
    <r>
      <rPr>
        <sz val="14"/>
        <color theme="1"/>
        <rFont val="仿宋"/>
        <charset val="134"/>
      </rPr>
      <t>市后淤89号第二层东套（住宅）</t>
    </r>
  </si>
  <si>
    <t>朱晓影</t>
  </si>
  <si>
    <r>
      <rPr>
        <sz val="14"/>
        <color theme="1"/>
        <rFont val="仿宋"/>
        <charset val="134"/>
      </rPr>
      <t>市后淤16-3第二层南套（住宅）</t>
    </r>
  </si>
  <si>
    <t>5年</t>
  </si>
  <si>
    <r>
      <rPr>
        <sz val="14"/>
        <color theme="1"/>
        <rFont val="仿宋"/>
        <charset val="134"/>
      </rPr>
      <t>江城北路127幢157.159.161号（店面）</t>
    </r>
  </si>
  <si>
    <t>中动智慧科技有限公司</t>
  </si>
  <si>
    <r>
      <rPr>
        <sz val="14"/>
        <color theme="1"/>
        <rFont val="仿宋"/>
        <charset val="134"/>
      </rPr>
      <t>市后淤30号（住宅）</t>
    </r>
  </si>
  <si>
    <t>吴晨琦</t>
  </si>
  <si>
    <r>
      <rPr>
        <sz val="14"/>
        <color theme="1"/>
        <rFont val="仿宋"/>
        <charset val="134"/>
      </rPr>
      <t>解放路6号503室（住宅）</t>
    </r>
  </si>
  <si>
    <t>刘惠芳</t>
  </si>
  <si>
    <r>
      <rPr>
        <sz val="14"/>
        <color theme="1"/>
        <rFont val="仿宋"/>
        <charset val="134"/>
      </rPr>
      <t>北环路52幢4号车库</t>
    </r>
  </si>
  <si>
    <t>何雯</t>
  </si>
  <si>
    <r>
      <rPr>
        <sz val="14"/>
        <color theme="1"/>
        <rFont val="仿宋"/>
        <charset val="134"/>
      </rPr>
      <t>环城西路165号第二层（住宅）</t>
    </r>
  </si>
  <si>
    <t>毛淑英</t>
  </si>
  <si>
    <r>
      <rPr>
        <sz val="14"/>
        <color theme="1"/>
        <rFont val="仿宋"/>
        <charset val="134"/>
      </rPr>
      <t>西市街35号（卫生大院）四楼9号（住宅）</t>
    </r>
  </si>
  <si>
    <t>徐振庭</t>
  </si>
  <si>
    <r>
      <rPr>
        <sz val="14"/>
        <color theme="1"/>
        <rFont val="仿宋"/>
        <charset val="134"/>
      </rPr>
      <t>西市街35号（卫生大院）三楼8号（住宅）</t>
    </r>
  </si>
  <si>
    <t>王建军</t>
  </si>
  <si>
    <r>
      <rPr>
        <sz val="10.5"/>
        <color rgb="FF171A1D"/>
        <rFont val="Segoe UI"/>
        <charset val="134"/>
      </rPr>
      <t>南门路110号靠南二间店面</t>
    </r>
  </si>
  <si>
    <t>刘才华</t>
  </si>
  <si>
    <r>
      <rPr>
        <sz val="14"/>
        <color theme="1"/>
        <rFont val="仿宋"/>
        <charset val="134"/>
      </rPr>
      <t>市区南二街12-1号</t>
    </r>
  </si>
  <si>
    <t>江山市交通开发有限责任公司</t>
  </si>
  <si>
    <t>郑仙梅</t>
  </si>
  <si>
    <t>解放路123号二楼商业用房</t>
  </si>
  <si>
    <t>江山市房地产管理处</t>
  </si>
  <si>
    <t>徐国洪</t>
  </si>
  <si>
    <r>
      <rPr>
        <sz val="14"/>
        <color theme="1"/>
        <rFont val="仿宋"/>
        <charset val="134"/>
      </rPr>
      <t>解放路105号二楼商业用房</t>
    </r>
  </si>
  <si>
    <t>江山市觅峰科技培训有限公司</t>
  </si>
  <si>
    <t>凝秀南路298幢290.292.294号商业用房</t>
  </si>
  <si>
    <t>陈卫荣</t>
  </si>
  <si>
    <t>凝秀南路298幢北面二层及一层296号</t>
  </si>
  <si>
    <t>江山城北综合门诊部</t>
  </si>
  <si>
    <t>凝秀南路298幢274-288号8间商业用房</t>
  </si>
  <si>
    <t>张成法</t>
  </si>
  <si>
    <t>云宾路24-2-01号商业用房</t>
  </si>
  <si>
    <t>郑钻荣</t>
  </si>
  <si>
    <t>云宾路24-2-02号商业用房</t>
  </si>
  <si>
    <t>杨江莲</t>
  </si>
  <si>
    <t>云宾路24-2-03号商业用房</t>
  </si>
  <si>
    <t>周文生</t>
  </si>
  <si>
    <t>云宾路24-2-05号商业用房</t>
  </si>
  <si>
    <t>叶慧容</t>
  </si>
  <si>
    <t>江城北路25-1号商业用房</t>
  </si>
  <si>
    <t>王水云</t>
  </si>
  <si>
    <t>江城北路25-2号商业用房</t>
  </si>
  <si>
    <t>衢州博源有害生物防制有限公司</t>
  </si>
  <si>
    <r>
      <rPr>
        <sz val="14"/>
        <color theme="1"/>
        <rFont val="仿宋"/>
        <charset val="134"/>
      </rPr>
      <t>解放路107号（靠南）商业用房</t>
    </r>
  </si>
  <si>
    <t>王品郭</t>
  </si>
  <si>
    <r>
      <rPr>
        <sz val="14"/>
        <color theme="1"/>
        <rFont val="仿宋"/>
        <charset val="134"/>
      </rPr>
      <t>贺村镇贺东二区（异地搬迁一期）店面姜家路49号</t>
    </r>
  </si>
  <si>
    <r>
      <rPr>
        <b/>
        <sz val="14"/>
        <color theme="1"/>
        <rFont val="仿宋"/>
        <charset val="134"/>
      </rPr>
      <t>江山市贺村镇城镇发展有限公司</t>
    </r>
  </si>
  <si>
    <t>郑惠宁</t>
  </si>
  <si>
    <r>
      <rPr>
        <sz val="14"/>
        <color theme="1"/>
        <rFont val="仿宋"/>
        <charset val="134"/>
      </rPr>
      <t>贺村镇贺东二区（异地搬迁一期）店面姜家路57号</t>
    </r>
  </si>
  <si>
    <t>祝磊磊</t>
  </si>
  <si>
    <r>
      <rPr>
        <sz val="14"/>
        <color theme="1"/>
        <rFont val="仿宋"/>
        <charset val="134"/>
      </rPr>
      <t>江山市双塔街道迎宾村物业经济综合用房位（B座）于礼贤路5号</t>
    </r>
  </si>
  <si>
    <r>
      <rPr>
        <b/>
        <sz val="14"/>
        <color theme="1"/>
        <rFont val="仿宋"/>
        <charset val="134"/>
      </rPr>
      <t>江山市双塔街道迎宾村股份经济合作社</t>
    </r>
  </si>
  <si>
    <t>傅海鹏</t>
  </si>
  <si>
    <r>
      <rPr>
        <sz val="14"/>
        <color theme="1"/>
        <rFont val="仿宋"/>
        <charset val="134"/>
      </rPr>
      <t>10年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</si>
</sst>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方正小标宋简体"/>
      <charset val="134"/>
    </font>
    <font>
      <b/>
      <sz val="16"/>
      <color rgb="FF000000"/>
      <name val="仿宋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b/>
      <sz val="14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171A1D"/>
      <name val="Segoe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indent="2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selection activeCell="D3" sqref="D3"/>
    </sheetView>
  </sheetViews>
  <sheetFormatPr defaultColWidth="9" defaultRowHeight="14.4"/>
  <cols>
    <col min="1" max="1" width="11.4444444444444"/>
    <col min="2" max="2" width="36.1296296296296" customWidth="1"/>
    <col min="3" max="3" width="36.75" style="2" customWidth="1"/>
    <col min="4" max="4" width="25.5555555555556" style="3" customWidth="1"/>
    <col min="5" max="5" width="16.6666666666667" style="3" customWidth="1"/>
    <col min="6" max="6" width="14.5" style="3" customWidth="1"/>
    <col min="7" max="7" width="15" style="3" customWidth="1"/>
    <col min="8" max="8" width="13.8888888888889" style="3" customWidth="1"/>
    <col min="9" max="9" width="11.4444444444444" style="3" customWidth="1"/>
    <col min="10" max="10" width="12.6296296296296"/>
  </cols>
  <sheetData>
    <row r="1" ht="6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4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</row>
    <row r="3" s="1" customFormat="1" ht="79" customHeight="1" spans="1:11">
      <c r="A3" s="7">
        <v>1</v>
      </c>
      <c r="B3" s="8" t="s">
        <v>11</v>
      </c>
      <c r="C3" s="9" t="s">
        <v>12</v>
      </c>
      <c r="D3" s="7" t="s">
        <v>13</v>
      </c>
      <c r="E3" s="7">
        <v>13.6</v>
      </c>
      <c r="F3" s="7">
        <v>20.2</v>
      </c>
      <c r="G3" s="7">
        <f t="shared" ref="G3:G9" si="0">F3*0.05</f>
        <v>1.01</v>
      </c>
      <c r="H3" s="7">
        <f>F3+G3</f>
        <v>21.21</v>
      </c>
      <c r="I3" s="7" t="s">
        <v>14</v>
      </c>
      <c r="J3" s="13"/>
      <c r="K3" s="14"/>
    </row>
    <row r="4" ht="61.2" spans="1:10">
      <c r="A4" s="7">
        <v>2</v>
      </c>
      <c r="B4" s="8" t="s">
        <v>15</v>
      </c>
      <c r="C4" s="10" t="s">
        <v>16</v>
      </c>
      <c r="D4" s="7" t="s">
        <v>17</v>
      </c>
      <c r="E4" s="7">
        <v>0.7</v>
      </c>
      <c r="F4" s="7">
        <v>0.7</v>
      </c>
      <c r="G4" s="7">
        <f t="shared" si="0"/>
        <v>0.035</v>
      </c>
      <c r="H4" s="7">
        <f t="shared" ref="H4:H9" si="1">F4+G4</f>
        <v>0.735</v>
      </c>
      <c r="I4" s="7" t="s">
        <v>14</v>
      </c>
      <c r="J4" s="15"/>
    </row>
    <row r="5" ht="61.2" spans="1:11">
      <c r="A5" s="7">
        <v>3</v>
      </c>
      <c r="B5" s="8" t="s">
        <v>18</v>
      </c>
      <c r="C5" s="10" t="s">
        <v>16</v>
      </c>
      <c r="D5" s="7" t="s">
        <v>17</v>
      </c>
      <c r="E5" s="7">
        <v>0.26</v>
      </c>
      <c r="F5" s="7">
        <v>0.26</v>
      </c>
      <c r="G5" s="7">
        <f t="shared" si="0"/>
        <v>0.013</v>
      </c>
      <c r="H5" s="7">
        <f t="shared" si="1"/>
        <v>0.273</v>
      </c>
      <c r="I5" s="7" t="s">
        <v>14</v>
      </c>
      <c r="J5" s="15"/>
      <c r="K5" s="16"/>
    </row>
    <row r="6" ht="61.2" spans="1:11">
      <c r="A6" s="7">
        <v>4</v>
      </c>
      <c r="B6" s="8" t="s">
        <v>19</v>
      </c>
      <c r="C6" s="10" t="s">
        <v>16</v>
      </c>
      <c r="D6" s="7" t="s">
        <v>17</v>
      </c>
      <c r="E6" s="7">
        <v>0.53</v>
      </c>
      <c r="F6" s="7">
        <v>0.53</v>
      </c>
      <c r="G6" s="7">
        <f t="shared" si="0"/>
        <v>0.0265</v>
      </c>
      <c r="H6" s="7">
        <f t="shared" si="1"/>
        <v>0.5565</v>
      </c>
      <c r="I6" s="7" t="s">
        <v>14</v>
      </c>
      <c r="J6" s="15"/>
      <c r="K6" s="16"/>
    </row>
    <row r="7" ht="61.2" spans="1:11">
      <c r="A7" s="7">
        <v>5</v>
      </c>
      <c r="B7" s="8" t="s">
        <v>20</v>
      </c>
      <c r="C7" s="10" t="s">
        <v>16</v>
      </c>
      <c r="D7" s="7" t="s">
        <v>17</v>
      </c>
      <c r="E7" s="7">
        <v>0.45</v>
      </c>
      <c r="F7" s="7">
        <v>0.45</v>
      </c>
      <c r="G7" s="7">
        <f t="shared" si="0"/>
        <v>0.0225</v>
      </c>
      <c r="H7" s="7">
        <f t="shared" si="1"/>
        <v>0.4725</v>
      </c>
      <c r="I7" s="7" t="s">
        <v>14</v>
      </c>
      <c r="J7" s="15"/>
      <c r="K7" s="16"/>
    </row>
    <row r="8" ht="40.8" spans="1:11">
      <c r="A8" s="7">
        <v>6</v>
      </c>
      <c r="B8" s="8" t="s">
        <v>21</v>
      </c>
      <c r="C8" s="10" t="s">
        <v>16</v>
      </c>
      <c r="D8" s="7" t="s">
        <v>22</v>
      </c>
      <c r="E8" s="7">
        <v>0.096</v>
      </c>
      <c r="F8" s="7">
        <v>0.096</v>
      </c>
      <c r="G8" s="7">
        <f t="shared" si="0"/>
        <v>0.0048</v>
      </c>
      <c r="H8" s="7">
        <f t="shared" si="1"/>
        <v>0.1008</v>
      </c>
      <c r="I8" s="7" t="s">
        <v>14</v>
      </c>
      <c r="J8" s="15"/>
      <c r="K8" s="16"/>
    </row>
    <row r="9" ht="61.2" spans="1:11">
      <c r="A9" s="7">
        <v>7</v>
      </c>
      <c r="B9" s="8" t="s">
        <v>23</v>
      </c>
      <c r="C9" s="10" t="s">
        <v>24</v>
      </c>
      <c r="D9" s="7" t="s">
        <v>17</v>
      </c>
      <c r="E9" s="7">
        <v>0.054</v>
      </c>
      <c r="F9" s="7">
        <v>0.054</v>
      </c>
      <c r="G9" s="7">
        <f t="shared" si="0"/>
        <v>0.0027</v>
      </c>
      <c r="H9" s="7">
        <f t="shared" si="1"/>
        <v>0.0567</v>
      </c>
      <c r="I9" s="7" t="s">
        <v>14</v>
      </c>
      <c r="J9" s="15"/>
      <c r="K9" s="16"/>
    </row>
    <row r="10" ht="40.8" spans="1:11">
      <c r="A10" s="7">
        <v>8</v>
      </c>
      <c r="B10" s="8" t="s">
        <v>25</v>
      </c>
      <c r="C10" s="10" t="s">
        <v>26</v>
      </c>
      <c r="D10" s="7" t="s">
        <v>27</v>
      </c>
      <c r="E10" s="7" t="s">
        <v>28</v>
      </c>
      <c r="F10" s="7" t="s">
        <v>29</v>
      </c>
      <c r="G10" s="7" t="s">
        <v>30</v>
      </c>
      <c r="H10" s="7" t="s">
        <v>30</v>
      </c>
      <c r="I10" s="7" t="s">
        <v>14</v>
      </c>
      <c r="J10" s="15"/>
      <c r="K10" s="16"/>
    </row>
    <row r="11" ht="40.8" spans="1:11">
      <c r="A11" s="7">
        <v>9</v>
      </c>
      <c r="B11" s="8" t="s">
        <v>31</v>
      </c>
      <c r="C11" s="10" t="s">
        <v>32</v>
      </c>
      <c r="D11" s="7" t="s">
        <v>33</v>
      </c>
      <c r="E11" s="7">
        <v>0.3</v>
      </c>
      <c r="F11" s="7">
        <v>0.3</v>
      </c>
      <c r="G11" s="7">
        <f>F11*0.05</f>
        <v>0.015</v>
      </c>
      <c r="H11" s="7">
        <f>F11+G11</f>
        <v>0.315</v>
      </c>
      <c r="I11" s="7" t="s">
        <v>14</v>
      </c>
      <c r="J11" s="15"/>
      <c r="K11" s="16"/>
    </row>
    <row r="12" ht="40.8" spans="1:10">
      <c r="A12" s="7">
        <v>10</v>
      </c>
      <c r="B12" s="8" t="s">
        <v>34</v>
      </c>
      <c r="C12" s="10" t="s">
        <v>35</v>
      </c>
      <c r="D12" s="7" t="s">
        <v>33</v>
      </c>
      <c r="E12" s="7">
        <v>3.76</v>
      </c>
      <c r="F12" s="7">
        <v>3.76</v>
      </c>
      <c r="G12" s="7">
        <f>F12*0.05</f>
        <v>0.188</v>
      </c>
      <c r="H12" s="7">
        <f>F12+G12</f>
        <v>3.948</v>
      </c>
      <c r="I12" s="7" t="s">
        <v>14</v>
      </c>
      <c r="J12" s="15"/>
    </row>
    <row r="13" ht="34.8" spans="1:10">
      <c r="A13" s="7">
        <v>12</v>
      </c>
      <c r="B13" s="8" t="s">
        <v>36</v>
      </c>
      <c r="C13" s="10" t="s">
        <v>37</v>
      </c>
      <c r="D13" s="7" t="s">
        <v>38</v>
      </c>
      <c r="E13" s="7">
        <v>34</v>
      </c>
      <c r="F13" s="7">
        <v>34</v>
      </c>
      <c r="G13" s="7">
        <f>10*0.06+24*0.05</f>
        <v>1.8</v>
      </c>
      <c r="H13" s="7">
        <f>F13+G13</f>
        <v>35.8</v>
      </c>
      <c r="I13" s="7" t="s">
        <v>39</v>
      </c>
      <c r="J13" s="15"/>
    </row>
    <row r="14" ht="34.8" spans="1:10">
      <c r="A14" s="7">
        <v>13</v>
      </c>
      <c r="B14" s="8" t="s">
        <v>40</v>
      </c>
      <c r="C14" s="10" t="s">
        <v>37</v>
      </c>
      <c r="D14" s="7" t="s">
        <v>41</v>
      </c>
      <c r="E14" s="7">
        <v>10</v>
      </c>
      <c r="F14" s="7">
        <v>17.5</v>
      </c>
      <c r="G14" s="7">
        <f>10*0.06+7.5*0.05</f>
        <v>0.975</v>
      </c>
      <c r="H14" s="7">
        <f>F14+G14</f>
        <v>18.475</v>
      </c>
      <c r="I14" s="7" t="s">
        <v>39</v>
      </c>
      <c r="J14" s="15"/>
    </row>
    <row r="15" ht="40.8" spans="1:10">
      <c r="A15" s="7">
        <v>14</v>
      </c>
      <c r="B15" s="8" t="s">
        <v>42</v>
      </c>
      <c r="C15" s="10" t="s">
        <v>43</v>
      </c>
      <c r="D15" s="7" t="s">
        <v>44</v>
      </c>
      <c r="E15" s="7">
        <v>17.02</v>
      </c>
      <c r="F15" s="7">
        <v>17.02</v>
      </c>
      <c r="G15" s="7">
        <f>10*0.06+7.02*0.05</f>
        <v>0.951</v>
      </c>
      <c r="H15" s="7">
        <f t="shared" ref="H15:H45" si="2">F15+G15</f>
        <v>17.971</v>
      </c>
      <c r="I15" s="7" t="s">
        <v>45</v>
      </c>
      <c r="J15" s="15"/>
    </row>
    <row r="16" ht="34.8" spans="1:10">
      <c r="A16" s="7">
        <v>16</v>
      </c>
      <c r="B16" s="8" t="s">
        <v>46</v>
      </c>
      <c r="C16" s="10" t="s">
        <v>47</v>
      </c>
      <c r="D16" s="7" t="s">
        <v>48</v>
      </c>
      <c r="E16" s="7">
        <v>1.2</v>
      </c>
      <c r="F16" s="7">
        <v>1.2</v>
      </c>
      <c r="G16" s="7">
        <f>F16*0.06</f>
        <v>0.072</v>
      </c>
      <c r="H16" s="7">
        <f t="shared" si="2"/>
        <v>1.272</v>
      </c>
      <c r="I16" s="7" t="s">
        <v>45</v>
      </c>
      <c r="J16" s="15"/>
    </row>
    <row r="17" ht="34.8" spans="1:10">
      <c r="A17" s="7">
        <v>17</v>
      </c>
      <c r="B17" s="8" t="s">
        <v>49</v>
      </c>
      <c r="C17" s="10" t="s">
        <v>47</v>
      </c>
      <c r="D17" s="7" t="s">
        <v>50</v>
      </c>
      <c r="E17" s="7">
        <v>9.07</v>
      </c>
      <c r="F17" s="7">
        <v>9.07</v>
      </c>
      <c r="G17" s="7">
        <f>F17*0.06</f>
        <v>0.5442</v>
      </c>
      <c r="H17" s="7">
        <f t="shared" si="2"/>
        <v>9.6142</v>
      </c>
      <c r="I17" s="7" t="s">
        <v>39</v>
      </c>
      <c r="J17" s="15"/>
    </row>
    <row r="18" ht="34.8" spans="1:10">
      <c r="A18" s="7">
        <v>18</v>
      </c>
      <c r="B18" s="8" t="s">
        <v>51</v>
      </c>
      <c r="C18" s="10" t="s">
        <v>35</v>
      </c>
      <c r="D18" s="7" t="s">
        <v>52</v>
      </c>
      <c r="E18" s="7">
        <v>6.48</v>
      </c>
      <c r="F18" s="7">
        <v>6.48</v>
      </c>
      <c r="G18" s="7">
        <f>F18*0.06</f>
        <v>0.3888</v>
      </c>
      <c r="H18" s="7">
        <f t="shared" si="2"/>
        <v>6.8688</v>
      </c>
      <c r="I18" s="7" t="s">
        <v>39</v>
      </c>
      <c r="J18" s="15"/>
    </row>
    <row r="19" ht="34.8" spans="1:10">
      <c r="A19" s="7">
        <v>19</v>
      </c>
      <c r="B19" s="8" t="s">
        <v>53</v>
      </c>
      <c r="C19" s="10" t="s">
        <v>54</v>
      </c>
      <c r="D19" s="7" t="s">
        <v>55</v>
      </c>
      <c r="E19" s="7">
        <v>0.87</v>
      </c>
      <c r="F19" s="7">
        <v>0.87</v>
      </c>
      <c r="G19" s="7">
        <f>F19*0.06</f>
        <v>0.0522</v>
      </c>
      <c r="H19" s="7">
        <f t="shared" si="2"/>
        <v>0.9222</v>
      </c>
      <c r="I19" s="7" t="s">
        <v>39</v>
      </c>
      <c r="J19" s="15"/>
    </row>
    <row r="20" ht="34.8" spans="1:10">
      <c r="A20" s="7">
        <v>20</v>
      </c>
      <c r="B20" s="8" t="s">
        <v>56</v>
      </c>
      <c r="C20" s="10" t="s">
        <v>54</v>
      </c>
      <c r="D20" s="7" t="s">
        <v>55</v>
      </c>
      <c r="E20" s="7">
        <v>1.81</v>
      </c>
      <c r="F20" s="7">
        <v>1.81</v>
      </c>
      <c r="G20" s="7">
        <f>F20*0.06</f>
        <v>0.1086</v>
      </c>
      <c r="H20" s="7">
        <f t="shared" si="2"/>
        <v>1.9186</v>
      </c>
      <c r="I20" s="7" t="s">
        <v>39</v>
      </c>
      <c r="J20" s="15"/>
    </row>
    <row r="21" ht="40.8" spans="1:10">
      <c r="A21" s="7">
        <v>21</v>
      </c>
      <c r="B21" s="8" t="s">
        <v>57</v>
      </c>
      <c r="C21" s="10" t="s">
        <v>58</v>
      </c>
      <c r="D21" s="7" t="s">
        <v>59</v>
      </c>
      <c r="E21" s="7">
        <v>2.9232</v>
      </c>
      <c r="F21" s="7">
        <v>2.9232</v>
      </c>
      <c r="G21" s="7">
        <v>0.1574</v>
      </c>
      <c r="H21" s="7">
        <f t="shared" si="2"/>
        <v>3.0806</v>
      </c>
      <c r="I21" s="7" t="s">
        <v>39</v>
      </c>
      <c r="J21" s="15"/>
    </row>
    <row r="22" ht="34.8" spans="1:10">
      <c r="A22" s="7">
        <v>22</v>
      </c>
      <c r="B22" s="8" t="s">
        <v>60</v>
      </c>
      <c r="C22" s="10" t="s">
        <v>61</v>
      </c>
      <c r="D22" s="7" t="s">
        <v>62</v>
      </c>
      <c r="E22" s="7">
        <v>0.37</v>
      </c>
      <c r="F22" s="7">
        <v>0.45</v>
      </c>
      <c r="G22" s="7">
        <f t="shared" ref="G22:G39" si="3">F22*0.06</f>
        <v>0.027</v>
      </c>
      <c r="H22" s="7">
        <f t="shared" si="2"/>
        <v>0.477</v>
      </c>
      <c r="I22" s="7" t="s">
        <v>45</v>
      </c>
      <c r="J22" s="15"/>
    </row>
    <row r="23" ht="34.8" spans="1:10">
      <c r="A23" s="7">
        <v>23</v>
      </c>
      <c r="B23" s="8" t="s">
        <v>63</v>
      </c>
      <c r="C23" s="10" t="s">
        <v>61</v>
      </c>
      <c r="D23" s="7" t="s">
        <v>64</v>
      </c>
      <c r="E23" s="7">
        <v>0.46</v>
      </c>
      <c r="F23" s="7">
        <v>0.46</v>
      </c>
      <c r="G23" s="7">
        <f t="shared" si="3"/>
        <v>0.0276</v>
      </c>
      <c r="H23" s="7">
        <f t="shared" si="2"/>
        <v>0.4876</v>
      </c>
      <c r="I23" s="7" t="s">
        <v>45</v>
      </c>
      <c r="J23" s="15"/>
    </row>
    <row r="24" ht="34.8" spans="1:10">
      <c r="A24" s="7">
        <v>24</v>
      </c>
      <c r="B24" s="8" t="s">
        <v>65</v>
      </c>
      <c r="C24" s="10" t="s">
        <v>61</v>
      </c>
      <c r="D24" s="7" t="s">
        <v>66</v>
      </c>
      <c r="E24" s="7">
        <v>0.53</v>
      </c>
      <c r="F24" s="7">
        <v>0.53</v>
      </c>
      <c r="G24" s="7">
        <f t="shared" si="3"/>
        <v>0.0318</v>
      </c>
      <c r="H24" s="7">
        <f t="shared" si="2"/>
        <v>0.5618</v>
      </c>
      <c r="I24" s="7" t="s">
        <v>45</v>
      </c>
      <c r="J24" s="15"/>
    </row>
    <row r="25" ht="34.8" spans="1:10">
      <c r="A25" s="7">
        <v>25</v>
      </c>
      <c r="B25" s="8" t="s">
        <v>67</v>
      </c>
      <c r="C25" s="10" t="s">
        <v>61</v>
      </c>
      <c r="D25" s="7" t="s">
        <v>68</v>
      </c>
      <c r="E25" s="7">
        <v>0.96</v>
      </c>
      <c r="F25" s="7">
        <v>0.96</v>
      </c>
      <c r="G25" s="7">
        <f t="shared" si="3"/>
        <v>0.0576</v>
      </c>
      <c r="H25" s="7">
        <f t="shared" si="2"/>
        <v>1.0176</v>
      </c>
      <c r="I25" s="7" t="s">
        <v>45</v>
      </c>
      <c r="J25" s="15"/>
    </row>
    <row r="26" ht="34.8" spans="1:10">
      <c r="A26" s="7">
        <v>26</v>
      </c>
      <c r="B26" s="8" t="s">
        <v>69</v>
      </c>
      <c r="C26" s="10" t="s">
        <v>61</v>
      </c>
      <c r="D26" s="7" t="s">
        <v>70</v>
      </c>
      <c r="E26" s="7">
        <v>0.17</v>
      </c>
      <c r="F26" s="7">
        <v>0.17</v>
      </c>
      <c r="G26" s="7">
        <f t="shared" si="3"/>
        <v>0.0102</v>
      </c>
      <c r="H26" s="7">
        <f t="shared" si="2"/>
        <v>0.1802</v>
      </c>
      <c r="I26" s="7" t="s">
        <v>45</v>
      </c>
      <c r="J26" s="15"/>
    </row>
    <row r="27" ht="34.8" spans="1:10">
      <c r="A27" s="7">
        <v>28</v>
      </c>
      <c r="B27" s="8" t="s">
        <v>71</v>
      </c>
      <c r="C27" s="10" t="s">
        <v>61</v>
      </c>
      <c r="D27" s="7" t="s">
        <v>72</v>
      </c>
      <c r="E27" s="7">
        <v>0.64</v>
      </c>
      <c r="F27" s="7">
        <v>0.64</v>
      </c>
      <c r="G27" s="7">
        <f t="shared" si="3"/>
        <v>0.0384</v>
      </c>
      <c r="H27" s="7">
        <f t="shared" si="2"/>
        <v>0.6784</v>
      </c>
      <c r="I27" s="7" t="s">
        <v>45</v>
      </c>
      <c r="J27" s="15"/>
    </row>
    <row r="28" ht="34.8" spans="1:10">
      <c r="A28" s="7">
        <v>29</v>
      </c>
      <c r="B28" s="8" t="s">
        <v>73</v>
      </c>
      <c r="C28" s="10" t="s">
        <v>61</v>
      </c>
      <c r="D28" s="7" t="s">
        <v>74</v>
      </c>
      <c r="E28" s="7">
        <v>0.61</v>
      </c>
      <c r="F28" s="7">
        <v>0.8</v>
      </c>
      <c r="G28" s="7">
        <f t="shared" si="3"/>
        <v>0.048</v>
      </c>
      <c r="H28" s="7">
        <f t="shared" si="2"/>
        <v>0.848</v>
      </c>
      <c r="I28" s="7" t="s">
        <v>45</v>
      </c>
      <c r="J28" s="15"/>
    </row>
    <row r="29" ht="34.8" spans="1:10">
      <c r="A29" s="7">
        <v>30</v>
      </c>
      <c r="B29" s="8" t="s">
        <v>75</v>
      </c>
      <c r="C29" s="10" t="s">
        <v>61</v>
      </c>
      <c r="D29" s="7" t="s">
        <v>76</v>
      </c>
      <c r="E29" s="7">
        <v>0.15</v>
      </c>
      <c r="F29" s="7">
        <v>0.15</v>
      </c>
      <c r="G29" s="7">
        <f t="shared" si="3"/>
        <v>0.009</v>
      </c>
      <c r="H29" s="7">
        <f t="shared" si="2"/>
        <v>0.159</v>
      </c>
      <c r="I29" s="7" t="s">
        <v>45</v>
      </c>
      <c r="J29" s="15"/>
    </row>
    <row r="30" ht="34.8" spans="1:10">
      <c r="A30" s="7">
        <v>32</v>
      </c>
      <c r="B30" s="8" t="s">
        <v>77</v>
      </c>
      <c r="C30" s="10" t="s">
        <v>61</v>
      </c>
      <c r="D30" s="7" t="s">
        <v>78</v>
      </c>
      <c r="E30" s="7">
        <v>0.55</v>
      </c>
      <c r="F30" s="7">
        <v>0.55</v>
      </c>
      <c r="G30" s="7">
        <f t="shared" si="3"/>
        <v>0.033</v>
      </c>
      <c r="H30" s="7">
        <f t="shared" si="2"/>
        <v>0.583</v>
      </c>
      <c r="I30" s="7" t="s">
        <v>45</v>
      </c>
      <c r="J30" s="15"/>
    </row>
    <row r="31" ht="34.8" spans="1:10">
      <c r="A31" s="7">
        <v>33</v>
      </c>
      <c r="B31" s="8" t="s">
        <v>79</v>
      </c>
      <c r="C31" s="10" t="s">
        <v>61</v>
      </c>
      <c r="D31" s="7" t="s">
        <v>78</v>
      </c>
      <c r="E31" s="7">
        <v>0.36</v>
      </c>
      <c r="F31" s="7">
        <v>0.36</v>
      </c>
      <c r="G31" s="7">
        <f t="shared" si="3"/>
        <v>0.0216</v>
      </c>
      <c r="H31" s="7">
        <f t="shared" si="2"/>
        <v>0.3816</v>
      </c>
      <c r="I31" s="7" t="s">
        <v>80</v>
      </c>
      <c r="J31" s="15"/>
    </row>
    <row r="32" ht="40.8" spans="1:10">
      <c r="A32" s="7">
        <v>34</v>
      </c>
      <c r="B32" s="8" t="s">
        <v>81</v>
      </c>
      <c r="C32" s="10" t="s">
        <v>61</v>
      </c>
      <c r="D32" s="7" t="s">
        <v>82</v>
      </c>
      <c r="E32" s="7">
        <v>4.97</v>
      </c>
      <c r="F32" s="7">
        <v>4.97</v>
      </c>
      <c r="G32" s="7">
        <f t="shared" si="3"/>
        <v>0.2982</v>
      </c>
      <c r="H32" s="7">
        <f t="shared" si="2"/>
        <v>5.2682</v>
      </c>
      <c r="I32" s="7" t="s">
        <v>45</v>
      </c>
      <c r="J32" s="15"/>
    </row>
    <row r="33" ht="34.8" spans="1:10">
      <c r="A33" s="7">
        <v>37</v>
      </c>
      <c r="B33" s="8" t="s">
        <v>83</v>
      </c>
      <c r="C33" s="10" t="s">
        <v>61</v>
      </c>
      <c r="D33" s="7" t="s">
        <v>84</v>
      </c>
      <c r="E33" s="7">
        <v>1.43</v>
      </c>
      <c r="F33" s="7">
        <v>1.43</v>
      </c>
      <c r="G33" s="7">
        <f t="shared" si="3"/>
        <v>0.0858</v>
      </c>
      <c r="H33" s="7">
        <f t="shared" si="2"/>
        <v>1.5158</v>
      </c>
      <c r="I33" s="7" t="s">
        <v>45</v>
      </c>
      <c r="J33" s="15"/>
    </row>
    <row r="34" ht="34.8" spans="1:10">
      <c r="A34" s="7">
        <v>48</v>
      </c>
      <c r="B34" s="8" t="s">
        <v>85</v>
      </c>
      <c r="C34" s="10" t="s">
        <v>61</v>
      </c>
      <c r="D34" s="7" t="s">
        <v>86</v>
      </c>
      <c r="E34" s="7">
        <v>0.55</v>
      </c>
      <c r="F34" s="7">
        <v>0.55</v>
      </c>
      <c r="G34" s="7">
        <f t="shared" si="3"/>
        <v>0.033</v>
      </c>
      <c r="H34" s="7">
        <f t="shared" si="2"/>
        <v>0.583</v>
      </c>
      <c r="I34" s="7" t="s">
        <v>45</v>
      </c>
      <c r="J34" s="15"/>
    </row>
    <row r="35" ht="34.8" spans="1:10">
      <c r="A35" s="7">
        <v>50</v>
      </c>
      <c r="B35" s="8" t="s">
        <v>87</v>
      </c>
      <c r="C35" s="10" t="s">
        <v>61</v>
      </c>
      <c r="D35" s="7" t="s">
        <v>88</v>
      </c>
      <c r="E35" s="7">
        <v>0.38</v>
      </c>
      <c r="F35" s="7">
        <v>0.38</v>
      </c>
      <c r="G35" s="7">
        <f t="shared" si="3"/>
        <v>0.0228</v>
      </c>
      <c r="H35" s="7">
        <f t="shared" si="2"/>
        <v>0.4028</v>
      </c>
      <c r="I35" s="7" t="s">
        <v>45</v>
      </c>
      <c r="J35" s="15"/>
    </row>
    <row r="36" ht="34.8" spans="1:10">
      <c r="A36" s="7">
        <v>52</v>
      </c>
      <c r="B36" s="8" t="s">
        <v>89</v>
      </c>
      <c r="C36" s="10" t="s">
        <v>61</v>
      </c>
      <c r="D36" s="7" t="s">
        <v>90</v>
      </c>
      <c r="E36" s="7">
        <v>0.4</v>
      </c>
      <c r="F36" s="7">
        <v>0.4</v>
      </c>
      <c r="G36" s="7">
        <f t="shared" si="3"/>
        <v>0.024</v>
      </c>
      <c r="H36" s="7">
        <f t="shared" si="2"/>
        <v>0.424</v>
      </c>
      <c r="I36" s="7" t="s">
        <v>45</v>
      </c>
      <c r="J36" s="15"/>
    </row>
    <row r="37" ht="34.8" spans="1:10">
      <c r="A37" s="7">
        <v>56</v>
      </c>
      <c r="B37" s="8" t="s">
        <v>91</v>
      </c>
      <c r="C37" s="10" t="s">
        <v>61</v>
      </c>
      <c r="D37" s="7" t="s">
        <v>92</v>
      </c>
      <c r="E37" s="7">
        <v>0.41</v>
      </c>
      <c r="F37" s="7">
        <v>0.48</v>
      </c>
      <c r="G37" s="7">
        <f t="shared" si="3"/>
        <v>0.0288</v>
      </c>
      <c r="H37" s="7">
        <f t="shared" si="2"/>
        <v>0.5088</v>
      </c>
      <c r="I37" s="7" t="s">
        <v>45</v>
      </c>
      <c r="J37" s="15"/>
    </row>
    <row r="38" ht="34.8" spans="1:10">
      <c r="A38" s="7">
        <v>57</v>
      </c>
      <c r="B38" s="8" t="s">
        <v>93</v>
      </c>
      <c r="C38" s="10" t="s">
        <v>61</v>
      </c>
      <c r="D38" s="7" t="s">
        <v>94</v>
      </c>
      <c r="E38" s="7">
        <v>0.42</v>
      </c>
      <c r="F38" s="7">
        <v>0.69</v>
      </c>
      <c r="G38" s="7">
        <f t="shared" si="3"/>
        <v>0.0414</v>
      </c>
      <c r="H38" s="7">
        <f t="shared" si="2"/>
        <v>0.7314</v>
      </c>
      <c r="I38" s="7" t="s">
        <v>45</v>
      </c>
      <c r="J38" s="15"/>
    </row>
    <row r="39" ht="34.8" spans="1:10">
      <c r="A39" s="7">
        <v>59</v>
      </c>
      <c r="B39" s="8" t="s">
        <v>95</v>
      </c>
      <c r="C39" s="10" t="s">
        <v>61</v>
      </c>
      <c r="D39" s="7" t="s">
        <v>96</v>
      </c>
      <c r="E39" s="7">
        <v>2.408</v>
      </c>
      <c r="F39" s="7">
        <v>2.408</v>
      </c>
      <c r="G39" s="7">
        <f t="shared" si="3"/>
        <v>0.14448</v>
      </c>
      <c r="H39" s="7">
        <f t="shared" si="2"/>
        <v>2.55248</v>
      </c>
      <c r="I39" s="7" t="s">
        <v>45</v>
      </c>
      <c r="J39" s="15"/>
    </row>
    <row r="40" ht="34.8" spans="1:10">
      <c r="A40" s="7">
        <v>65</v>
      </c>
      <c r="B40" s="8" t="s">
        <v>97</v>
      </c>
      <c r="C40" s="10" t="s">
        <v>98</v>
      </c>
      <c r="D40" s="7" t="s">
        <v>99</v>
      </c>
      <c r="E40" s="7">
        <v>0.3483</v>
      </c>
      <c r="F40" s="7">
        <v>0.3483</v>
      </c>
      <c r="G40" s="7">
        <v>0.0209</v>
      </c>
      <c r="H40" s="7">
        <f t="shared" si="2"/>
        <v>0.3692</v>
      </c>
      <c r="I40" s="7" t="s">
        <v>45</v>
      </c>
      <c r="J40" s="15"/>
    </row>
    <row r="41" ht="20.4" spans="1:10">
      <c r="A41" s="7">
        <v>68</v>
      </c>
      <c r="B41" s="8" t="s">
        <v>100</v>
      </c>
      <c r="C41" s="10" t="s">
        <v>101</v>
      </c>
      <c r="D41" s="7" t="s">
        <v>102</v>
      </c>
      <c r="E41" s="7">
        <v>9.2</v>
      </c>
      <c r="F41" s="7">
        <v>19.3</v>
      </c>
      <c r="G41" s="7">
        <f>10*0.06+9.3*0.05</f>
        <v>1.065</v>
      </c>
      <c r="H41" s="7">
        <f t="shared" si="2"/>
        <v>20.365</v>
      </c>
      <c r="I41" s="7" t="s">
        <v>45</v>
      </c>
      <c r="J41" s="15"/>
    </row>
    <row r="42" ht="40.8" spans="1:10">
      <c r="A42" s="7">
        <v>69</v>
      </c>
      <c r="B42" s="8" t="s">
        <v>103</v>
      </c>
      <c r="C42" s="10" t="s">
        <v>101</v>
      </c>
      <c r="D42" s="7" t="s">
        <v>104</v>
      </c>
      <c r="E42" s="7">
        <v>18.1</v>
      </c>
      <c r="F42" s="7">
        <v>18.1</v>
      </c>
      <c r="G42" s="7">
        <f>10*0.06+8.1*0.05</f>
        <v>1.005</v>
      </c>
      <c r="H42" s="7">
        <f t="shared" si="2"/>
        <v>19.105</v>
      </c>
      <c r="I42" s="7" t="s">
        <v>45</v>
      </c>
      <c r="J42" s="15"/>
    </row>
    <row r="43" ht="34.8" spans="1:10">
      <c r="A43" s="7">
        <v>70</v>
      </c>
      <c r="B43" s="11" t="s">
        <v>105</v>
      </c>
      <c r="C43" s="10" t="s">
        <v>101</v>
      </c>
      <c r="D43" s="7" t="s">
        <v>106</v>
      </c>
      <c r="E43" s="7">
        <v>4.3</v>
      </c>
      <c r="F43" s="7">
        <v>4.3</v>
      </c>
      <c r="G43" s="7">
        <f>F43*0.06</f>
        <v>0.258</v>
      </c>
      <c r="H43" s="7">
        <f t="shared" si="2"/>
        <v>4.558</v>
      </c>
      <c r="I43" s="7" t="s">
        <v>45</v>
      </c>
      <c r="J43" s="15"/>
    </row>
    <row r="44" ht="40.8" spans="1:10">
      <c r="A44" s="7">
        <v>71</v>
      </c>
      <c r="B44" s="11" t="s">
        <v>107</v>
      </c>
      <c r="C44" s="10" t="s">
        <v>101</v>
      </c>
      <c r="D44" s="7" t="s">
        <v>108</v>
      </c>
      <c r="E44" s="7">
        <v>18</v>
      </c>
      <c r="F44" s="7">
        <v>18</v>
      </c>
      <c r="G44" s="7">
        <f>10*0.06+8*0.05</f>
        <v>1</v>
      </c>
      <c r="H44" s="7">
        <f t="shared" si="2"/>
        <v>19</v>
      </c>
      <c r="I44" s="7" t="s">
        <v>45</v>
      </c>
      <c r="J44" s="15"/>
    </row>
    <row r="45" ht="34.8" spans="1:10">
      <c r="A45" s="7">
        <v>72</v>
      </c>
      <c r="B45" s="11" t="s">
        <v>109</v>
      </c>
      <c r="C45" s="10" t="s">
        <v>101</v>
      </c>
      <c r="D45" s="7" t="s">
        <v>110</v>
      </c>
      <c r="E45" s="7">
        <v>15.5</v>
      </c>
      <c r="F45" s="7">
        <v>15.5</v>
      </c>
      <c r="G45" s="7">
        <f>10*0.06+5.5*0.05</f>
        <v>0.875</v>
      </c>
      <c r="H45" s="7">
        <f t="shared" si="2"/>
        <v>16.375</v>
      </c>
      <c r="I45" s="7" t="s">
        <v>45</v>
      </c>
      <c r="J45" s="15"/>
    </row>
    <row r="46" ht="20.4" spans="1:10">
      <c r="A46" s="7">
        <v>74</v>
      </c>
      <c r="B46" s="11" t="s">
        <v>111</v>
      </c>
      <c r="C46" s="10" t="s">
        <v>101</v>
      </c>
      <c r="D46" s="7" t="s">
        <v>112</v>
      </c>
      <c r="E46" s="7">
        <v>2.8</v>
      </c>
      <c r="F46" s="7">
        <v>2.8</v>
      </c>
      <c r="G46" s="7">
        <f t="shared" ref="G46:G51" si="4">F46*0.06</f>
        <v>0.168</v>
      </c>
      <c r="H46" s="7">
        <f t="shared" ref="H46:H55" si="5">F46+G46</f>
        <v>2.968</v>
      </c>
      <c r="I46" s="7" t="s">
        <v>45</v>
      </c>
      <c r="J46" s="15"/>
    </row>
    <row r="47" ht="20.4" spans="1:10">
      <c r="A47" s="7">
        <v>75</v>
      </c>
      <c r="B47" s="11" t="s">
        <v>113</v>
      </c>
      <c r="C47" s="10" t="s">
        <v>101</v>
      </c>
      <c r="D47" s="7" t="s">
        <v>114</v>
      </c>
      <c r="E47" s="7">
        <v>2.4</v>
      </c>
      <c r="F47" s="7">
        <v>2.4</v>
      </c>
      <c r="G47" s="7">
        <f t="shared" si="4"/>
        <v>0.144</v>
      </c>
      <c r="H47" s="7">
        <f t="shared" si="5"/>
        <v>2.544</v>
      </c>
      <c r="I47" s="7" t="s">
        <v>45</v>
      </c>
      <c r="J47" s="15"/>
    </row>
    <row r="48" ht="20.4" spans="1:10">
      <c r="A48" s="7">
        <v>76</v>
      </c>
      <c r="B48" s="11" t="s">
        <v>115</v>
      </c>
      <c r="C48" s="10" t="s">
        <v>101</v>
      </c>
      <c r="D48" s="7" t="s">
        <v>116</v>
      </c>
      <c r="E48" s="7">
        <v>2.4</v>
      </c>
      <c r="F48" s="7">
        <v>2.4</v>
      </c>
      <c r="G48" s="7">
        <f t="shared" si="4"/>
        <v>0.144</v>
      </c>
      <c r="H48" s="7">
        <f t="shared" si="5"/>
        <v>2.544</v>
      </c>
      <c r="I48" s="7" t="s">
        <v>45</v>
      </c>
      <c r="J48" s="15"/>
    </row>
    <row r="49" ht="20.4" spans="1:10">
      <c r="A49" s="7">
        <v>77</v>
      </c>
      <c r="B49" s="11" t="s">
        <v>117</v>
      </c>
      <c r="C49" s="10" t="s">
        <v>101</v>
      </c>
      <c r="D49" s="7" t="s">
        <v>118</v>
      </c>
      <c r="E49" s="7">
        <v>2.2</v>
      </c>
      <c r="F49" s="7">
        <v>2.2</v>
      </c>
      <c r="G49" s="7">
        <f t="shared" si="4"/>
        <v>0.132</v>
      </c>
      <c r="H49" s="7">
        <f t="shared" si="5"/>
        <v>2.332</v>
      </c>
      <c r="I49" s="7" t="s">
        <v>45</v>
      </c>
      <c r="J49" s="15"/>
    </row>
    <row r="50" ht="20.4" spans="1:10">
      <c r="A50" s="7">
        <v>78</v>
      </c>
      <c r="B50" s="11" t="s">
        <v>119</v>
      </c>
      <c r="C50" s="10" t="s">
        <v>101</v>
      </c>
      <c r="D50" s="7" t="s">
        <v>120</v>
      </c>
      <c r="E50" s="7">
        <v>2.8</v>
      </c>
      <c r="F50" s="7">
        <v>2.8</v>
      </c>
      <c r="G50" s="7">
        <f t="shared" si="4"/>
        <v>0.168</v>
      </c>
      <c r="H50" s="7">
        <f t="shared" si="5"/>
        <v>2.968</v>
      </c>
      <c r="I50" s="7" t="s">
        <v>45</v>
      </c>
      <c r="J50" s="15"/>
    </row>
    <row r="51" ht="40.8" spans="1:10">
      <c r="A51" s="7">
        <v>79</v>
      </c>
      <c r="B51" s="11" t="s">
        <v>121</v>
      </c>
      <c r="C51" s="10" t="s">
        <v>101</v>
      </c>
      <c r="D51" s="7" t="s">
        <v>122</v>
      </c>
      <c r="E51" s="7">
        <v>3.4</v>
      </c>
      <c r="F51" s="7">
        <v>3.8</v>
      </c>
      <c r="G51" s="7">
        <f t="shared" si="4"/>
        <v>0.228</v>
      </c>
      <c r="H51" s="7">
        <f t="shared" si="5"/>
        <v>4.028</v>
      </c>
      <c r="I51" s="7" t="s">
        <v>45</v>
      </c>
      <c r="J51" s="15"/>
    </row>
    <row r="52" ht="34.8" spans="1:10">
      <c r="A52" s="7">
        <v>80</v>
      </c>
      <c r="B52" s="8" t="s">
        <v>123</v>
      </c>
      <c r="C52" s="10" t="s">
        <v>101</v>
      </c>
      <c r="D52" s="7" t="s">
        <v>124</v>
      </c>
      <c r="E52" s="7">
        <v>21</v>
      </c>
      <c r="F52" s="7">
        <v>21</v>
      </c>
      <c r="G52" s="7">
        <f>10*0.06+11*0.05</f>
        <v>1.15</v>
      </c>
      <c r="H52" s="7">
        <f t="shared" si="5"/>
        <v>22.15</v>
      </c>
      <c r="I52" s="7" t="s">
        <v>45</v>
      </c>
      <c r="J52" s="15"/>
    </row>
    <row r="53" ht="34.8" spans="1:10">
      <c r="A53" s="7">
        <v>83</v>
      </c>
      <c r="B53" s="8" t="s">
        <v>125</v>
      </c>
      <c r="C53" s="10" t="s">
        <v>126</v>
      </c>
      <c r="D53" s="7" t="s">
        <v>127</v>
      </c>
      <c r="E53" s="7">
        <v>0.274</v>
      </c>
      <c r="F53" s="7">
        <v>0.274</v>
      </c>
      <c r="G53" s="7">
        <f>F53*0.06</f>
        <v>0.01644</v>
      </c>
      <c r="H53" s="7">
        <f t="shared" si="5"/>
        <v>0.29044</v>
      </c>
      <c r="I53" s="7" t="s">
        <v>45</v>
      </c>
      <c r="J53" s="15"/>
    </row>
    <row r="54" ht="34.8" spans="1:10">
      <c r="A54" s="7">
        <v>84</v>
      </c>
      <c r="B54" s="8" t="s">
        <v>128</v>
      </c>
      <c r="C54" s="10" t="s">
        <v>126</v>
      </c>
      <c r="D54" s="7" t="s">
        <v>129</v>
      </c>
      <c r="E54" s="7">
        <v>0.2435</v>
      </c>
      <c r="F54" s="7">
        <v>0.2435</v>
      </c>
      <c r="G54" s="7">
        <f>F54*0.06</f>
        <v>0.01461</v>
      </c>
      <c r="H54" s="7">
        <f t="shared" si="5"/>
        <v>0.25811</v>
      </c>
      <c r="I54" s="7" t="s">
        <v>45</v>
      </c>
      <c r="J54" s="15"/>
    </row>
    <row r="55" ht="52.2" spans="1:10">
      <c r="A55" s="7">
        <v>103</v>
      </c>
      <c r="B55" s="8" t="s">
        <v>130</v>
      </c>
      <c r="C55" s="10" t="s">
        <v>131</v>
      </c>
      <c r="D55" s="7" t="s">
        <v>132</v>
      </c>
      <c r="E55" s="7">
        <v>64.9634</v>
      </c>
      <c r="F55" s="7">
        <v>64.9634</v>
      </c>
      <c r="G55" s="7">
        <v>3.1985</v>
      </c>
      <c r="H55" s="7">
        <f t="shared" si="5"/>
        <v>68.1619</v>
      </c>
      <c r="I55" s="7" t="s">
        <v>133</v>
      </c>
      <c r="J55" s="15"/>
    </row>
    <row r="56" ht="20.4" spans="1:10">
      <c r="A56" s="7"/>
      <c r="B56" s="8"/>
      <c r="C56" s="10"/>
      <c r="D56" s="7"/>
      <c r="E56" s="7"/>
      <c r="F56" s="7"/>
      <c r="G56" s="7"/>
      <c r="H56" s="7"/>
      <c r="I56" s="7"/>
      <c r="J56" s="15"/>
    </row>
  </sheetData>
  <sheetProtection formatCells="0" insertHyperlinks="0" autoFilter="0"/>
  <mergeCells count="1">
    <mergeCell ref="A1:J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2020-12-31T14:26:00Z</dcterms:created>
  <dcterms:modified xsi:type="dcterms:W3CDTF">2023-06-01T02:18:15Z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6B3E08C9DF744214B246D6B35FF1DECC</vt:lpwstr>
  </property>
</Properties>
</file>